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340" activeTab="1"/>
  </bookViews>
  <sheets>
    <sheet name="Figure1" sheetId="1" r:id="rId1"/>
    <sheet name="Table3" sheetId="2" r:id="rId2"/>
    <sheet name="Direct Patient" sheetId="3" r:id="rId3"/>
    <sheet name="Overhead" sheetId="4" r:id="rId4"/>
  </sheets>
  <externalReferences>
    <externalReference r:id="rId7"/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Intern2</author>
  </authors>
  <commentList>
    <comment ref="E18" authorId="0">
      <text>
        <r>
          <rPr>
            <b/>
            <sz val="8"/>
            <rFont val="Tahoma"/>
            <family val="0"/>
          </rPr>
          <t>Intern2:</t>
        </r>
        <r>
          <rPr>
            <sz val="8"/>
            <rFont val="Tahoma"/>
            <family val="0"/>
          </rPr>
          <t xml:space="preserve">
As per Table 3, Sec. A, Column G</t>
        </r>
      </text>
    </comment>
    <comment ref="G18" authorId="0">
      <text>
        <r>
          <rPr>
            <b/>
            <sz val="8"/>
            <rFont val="Tahoma"/>
            <family val="0"/>
          </rPr>
          <t>Intern2:</t>
        </r>
        <r>
          <rPr>
            <sz val="8"/>
            <rFont val="Tahoma"/>
            <family val="0"/>
          </rPr>
          <t xml:space="preserve">
Sum of monthly salary,fringe and other benefits/#practice hours of operation for month (cell E7)</t>
        </r>
      </text>
    </comment>
  </commentList>
</comments>
</file>

<file path=xl/sharedStrings.xml><?xml version="1.0" encoding="utf-8"?>
<sst xmlns="http://schemas.openxmlformats.org/spreadsheetml/2006/main" count="147" uniqueCount="86">
  <si>
    <t>Insurance(NOT malpractice) &amp; finance fees</t>
  </si>
  <si>
    <t>Estimated total replacement cost ($)</t>
  </si>
  <si>
    <t>Section B. Non-recurrent expenditures on capital assets</t>
  </si>
  <si>
    <t>Section C. Overhead (NOT direct) expenditures</t>
  </si>
  <si>
    <t>Average LOP (sessions or days) that ended in month</t>
  </si>
  <si>
    <t>Supervision/Management staff used in month</t>
  </si>
  <si>
    <t>Building and occupancy lease/rental in month</t>
  </si>
  <si>
    <t>Phone and utilities in reporting month</t>
  </si>
  <si>
    <t>Travel and transportation in month</t>
  </si>
  <si>
    <t>Administrative supplies and services in month</t>
  </si>
  <si>
    <t>Technical books and materials purchases in month</t>
  </si>
  <si>
    <t xml:space="preserve"> # of patients completed participation in month</t>
  </si>
  <si>
    <t>Physicians</t>
  </si>
  <si>
    <t>Nurses</t>
  </si>
  <si>
    <t>Other asset purchases:</t>
  </si>
  <si>
    <t>Other expenses:</t>
  </si>
  <si>
    <t xml:space="preserve"> # of patients available for the activity in the month</t>
  </si>
  <si>
    <t># of participants seen by physicians in month</t>
  </si>
  <si>
    <t>Total # of physician FTEs in month</t>
  </si>
  <si>
    <t>Section A. Recurrent expenditures</t>
  </si>
  <si>
    <t>Building and space occupancy purchases in the month</t>
  </si>
  <si>
    <t>Furniture, computer hardware &amp; equipment</t>
  </si>
  <si>
    <t>Computer software and template purchases in month</t>
  </si>
  <si>
    <t>Sum of all expenditure for month ($)</t>
  </si>
  <si>
    <t># of participants seen by nurses in month</t>
  </si>
  <si>
    <t>Total # of nurse FTEs in month</t>
  </si>
  <si>
    <t>Other overhead staff expenses</t>
  </si>
  <si>
    <t xml:space="preserve">Indicate the reporting month: </t>
  </si>
  <si>
    <t>Equipment lease/rental in month</t>
  </si>
  <si>
    <t>Patient Recruitment</t>
  </si>
  <si>
    <t>Average nurse minutes per session per patient in month</t>
  </si>
  <si>
    <t>Administrative and clerical support staff</t>
  </si>
  <si>
    <t>Table 3 - Basic Operating Expenditures</t>
  </si>
  <si>
    <t>Figure 1 - Participant Flow Diagram</t>
  </si>
  <si>
    <t>Patients</t>
  </si>
  <si>
    <t>Sum of all FTE staff for month</t>
  </si>
  <si>
    <t>Average # of months since possession</t>
  </si>
  <si>
    <t>Average physician minutes per session per patient in month</t>
  </si>
  <si>
    <t xml:space="preserve">Reporting Month and Year (MM/YYYY): </t>
  </si>
  <si>
    <t>1. Baseline month   2. Midpoint Month   3. Month before end of steady state</t>
  </si>
  <si>
    <t>Calendar Month and Year (MM/YYYY):</t>
  </si>
  <si>
    <t>Number of hours facility open in reporting month:</t>
  </si>
  <si>
    <t>Were there additional practice expenditure items that even though not directly related to your P4H intervention, were triggered by the intervention?</t>
  </si>
  <si>
    <t>Expend. Amount</t>
  </si>
  <si>
    <t>List the items and indicate the expenditure</t>
  </si>
  <si>
    <t>Section D. Additional expenditure items</t>
  </si>
  <si>
    <t>Health Risk Assessment/Testing</t>
  </si>
  <si>
    <t>Case Management and Follow-up</t>
  </si>
  <si>
    <t>Case Management/Follow-up</t>
  </si>
  <si>
    <t>Clinician Counseling</t>
  </si>
  <si>
    <t>Educational Material Distributed</t>
  </si>
  <si>
    <t>Clinician Referral to Community Resource</t>
  </si>
  <si>
    <t>Practice ID:</t>
  </si>
  <si>
    <t xml:space="preserve">Practice ID: </t>
  </si>
  <si>
    <t>Screening,  Assessment, and/or Testing</t>
  </si>
  <si>
    <t>Clinician Referral to Specialist</t>
  </si>
  <si>
    <t>Clinician Treatment</t>
  </si>
  <si>
    <t>Average % devoted to intervention</t>
  </si>
  <si>
    <t>Practice Number:</t>
  </si>
  <si>
    <r>
      <t xml:space="preserve"> </t>
    </r>
    <r>
      <rPr>
        <sz val="9"/>
        <rFont val="Arial"/>
        <family val="2"/>
      </rPr>
      <t># of patients available for the activity in the month</t>
    </r>
  </si>
  <si>
    <r>
      <t xml:space="preserve"> </t>
    </r>
    <r>
      <rPr>
        <sz val="9"/>
        <rFont val="Arial"/>
        <family val="2"/>
      </rPr>
      <t># of patients completed participation in month</t>
    </r>
  </si>
  <si>
    <t>Particpation Rates</t>
  </si>
  <si>
    <t>Hourly average salary per FTE ($) (Table 2)</t>
  </si>
  <si>
    <t># of participants seen by this staff type in month</t>
  </si>
  <si>
    <t>Average staff type minutes per session per patient in month (Divided by LOP)</t>
  </si>
  <si>
    <t>Total Direct Activity expenditures</t>
  </si>
  <si>
    <t xml:space="preserve">Gross Patient-Hours </t>
  </si>
  <si>
    <t>Table for Calculating - Overhead Gross Expenses</t>
  </si>
  <si>
    <t>Calculation of participation rates for recurrent expenditure activities</t>
  </si>
  <si>
    <t>Direct Activity gross expenditures for each Direct Staff Category:</t>
  </si>
  <si>
    <t>Calculation of staff overhead expenses</t>
  </si>
  <si>
    <t>Calculation of non-staff overhead expenses</t>
  </si>
  <si>
    <t>Total</t>
  </si>
  <si>
    <t>Depreciation and calculation of non-recurrent expenses</t>
  </si>
  <si>
    <t>Allocating overhead expenses to intervention activities per patient</t>
  </si>
  <si>
    <t>From Direct Patient calculations</t>
  </si>
  <si>
    <t>% of Total</t>
  </si>
  <si>
    <t>Staff Overhead expenses</t>
  </si>
  <si>
    <t>Non-staff overhead expenses</t>
  </si>
  <si>
    <t>Non-recurrent expenses</t>
  </si>
  <si>
    <t>Total overhead expenses per patient</t>
  </si>
  <si>
    <t>Total Gross Direct Expenses per patient</t>
  </si>
  <si>
    <t>Gross Direct Expenses</t>
  </si>
  <si>
    <t xml:space="preserve">Calculating intervention expenses </t>
  </si>
  <si>
    <t xml:space="preserve">Collecting intervention expenses data </t>
  </si>
  <si>
    <t>Table for Calculating - Gross Direct Patient Expenses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</si>
</sst>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0.0%"/>
    <numFmt numFmtId="171" formatCode="mmm\-yyyy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"/>
    <numFmt numFmtId="175" formatCode="&quot;$&quot;#,##0"/>
    <numFmt numFmtId="176" formatCode="_(* #,##0.000_);_(* \(#,##0.000\);_(* &quot;-&quot;??_);_(@_)"/>
    <numFmt numFmtId="177" formatCode="_(* #,##0.0000_);_(* \(#,##0.0000\);_(* &quot;-&quot;??_);_(@_)"/>
    <numFmt numFmtId="178" formatCode="_(* #,##0.0000_);_(* \(#,##0.0000\);_(* &quot;-&quot;????_);_(@_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0"/>
    <numFmt numFmtId="186" formatCode="0.000000000"/>
    <numFmt numFmtId="187" formatCode="_(* #,##0.000_);_(* \(#,##0.000\);_(* &quot;-&quot;????_);_(@_)"/>
    <numFmt numFmtId="188" formatCode="_(* #,##0.00_);_(* \(#,##0.00\);_(* &quot;-&quot;??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8" fontId="0" fillId="2" borderId="1" xfId="0" applyNumberFormat="1" applyFill="1" applyBorder="1" applyAlignment="1">
      <alignment/>
    </xf>
    <xf numFmtId="169" fontId="0" fillId="2" borderId="1" xfId="0" applyNumberFormat="1" applyFill="1" applyBorder="1" applyAlignment="1">
      <alignment/>
    </xf>
    <xf numFmtId="170" fontId="0" fillId="2" borderId="1" xfId="0" applyNumberFormat="1" applyFill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71" fontId="0" fillId="2" borderId="1" xfId="0" applyNumberFormat="1" applyFill="1" applyBorder="1" applyAlignment="1">
      <alignment horizontal="center"/>
    </xf>
    <xf numFmtId="0" fontId="0" fillId="0" borderId="0" xfId="0" applyFont="1" applyAlignment="1">
      <alignment/>
    </xf>
    <xf numFmtId="44" fontId="0" fillId="2" borderId="1" xfId="17" applyFill="1" applyBorder="1" applyAlignment="1">
      <alignment/>
    </xf>
    <xf numFmtId="44" fontId="0" fillId="2" borderId="1" xfId="17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0" fillId="0" borderId="0" xfId="0" applyAlignment="1">
      <alignment readingOrder="1"/>
    </xf>
    <xf numFmtId="169" fontId="0" fillId="0" borderId="0" xfId="0" applyNumberFormat="1" applyAlignment="1">
      <alignment readingOrder="1"/>
    </xf>
    <xf numFmtId="0" fontId="8" fillId="0" borderId="0" xfId="0" applyFont="1" applyAlignment="1">
      <alignment readingOrder="1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readingOrder="1"/>
    </xf>
    <xf numFmtId="0" fontId="0" fillId="0" borderId="0" xfId="0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0" xfId="0" applyAlignment="1">
      <alignment vertical="center"/>
    </xf>
    <xf numFmtId="169" fontId="0" fillId="0" borderId="0" xfId="0" applyNumberForma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readingOrder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readingOrder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 readingOrder="1"/>
    </xf>
    <xf numFmtId="168" fontId="0" fillId="2" borderId="4" xfId="0" applyNumberFormat="1" applyFill="1" applyBorder="1" applyAlignment="1">
      <alignment/>
    </xf>
    <xf numFmtId="168" fontId="0" fillId="2" borderId="5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168" fontId="0" fillId="2" borderId="6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3" borderId="5" xfId="0" applyFill="1" applyBorder="1" applyAlignment="1">
      <alignment/>
    </xf>
    <xf numFmtId="168" fontId="0" fillId="2" borderId="8" xfId="0" applyNumberFormat="1" applyFill="1" applyBorder="1" applyAlignment="1">
      <alignment/>
    </xf>
    <xf numFmtId="169" fontId="0" fillId="0" borderId="1" xfId="0" applyNumberFormat="1" applyBorder="1" applyAlignment="1">
      <alignment/>
    </xf>
    <xf numFmtId="169" fontId="0" fillId="0" borderId="1" xfId="0" applyNumberFormat="1" applyBorder="1" applyAlignment="1">
      <alignment horizontal="center" wrapText="1"/>
    </xf>
    <xf numFmtId="169" fontId="0" fillId="0" borderId="7" xfId="0" applyNumberFormat="1" applyBorder="1" applyAlignment="1">
      <alignment/>
    </xf>
    <xf numFmtId="0" fontId="0" fillId="2" borderId="2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70" fontId="0" fillId="2" borderId="1" xfId="21" applyNumberFormat="1" applyFill="1" applyBorder="1" applyAlignment="1">
      <alignment horizontal="right"/>
    </xf>
    <xf numFmtId="184" fontId="0" fillId="2" borderId="1" xfId="0" applyNumberFormat="1" applyFill="1" applyBorder="1" applyAlignment="1">
      <alignment/>
    </xf>
    <xf numFmtId="184" fontId="0" fillId="0" borderId="0" xfId="0" applyNumberFormat="1" applyAlignment="1">
      <alignment/>
    </xf>
    <xf numFmtId="10" fontId="0" fillId="2" borderId="1" xfId="21" applyNumberFormat="1" applyFill="1" applyBorder="1" applyAlignment="1">
      <alignment/>
    </xf>
    <xf numFmtId="10" fontId="0" fillId="0" borderId="7" xfId="21" applyNumberFormat="1" applyBorder="1" applyAlignment="1">
      <alignment/>
    </xf>
    <xf numFmtId="184" fontId="0" fillId="2" borderId="3" xfId="0" applyNumberForma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1" fontId="0" fillId="2" borderId="3" xfId="0" applyNumberFormat="1" applyFill="1" applyBorder="1" applyAlignment="1">
      <alignment horizontal="center"/>
    </xf>
    <xf numFmtId="171" fontId="0" fillId="2" borderId="6" xfId="0" applyNumberFormat="1" applyFill="1" applyBorder="1" applyAlignment="1">
      <alignment horizontal="center"/>
    </xf>
    <xf numFmtId="171" fontId="0" fillId="2" borderId="4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left" vertical="center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10</xdr:col>
      <xdr:colOff>352425</xdr:colOff>
      <xdr:row>41</xdr:row>
      <xdr:rowOff>133350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7150" y="5610225"/>
          <a:ext cx="55149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Notes:</a:t>
          </a:r>
        </a:p>
      </xdr:txBody>
    </xdr:sp>
    <xdr:clientData/>
  </xdr:twoCellAnchor>
  <xdr:twoCellAnchor>
    <xdr:from>
      <xdr:col>4</xdr:col>
      <xdr:colOff>9525</xdr:colOff>
      <xdr:row>10</xdr:row>
      <xdr:rowOff>28575</xdr:rowOff>
    </xdr:from>
    <xdr:to>
      <xdr:col>4</xdr:col>
      <xdr:colOff>9525</xdr:colOff>
      <xdr:row>11</xdr:row>
      <xdr:rowOff>123825</xdr:rowOff>
    </xdr:to>
    <xdr:sp>
      <xdr:nvSpPr>
        <xdr:cNvPr id="2" name="Line 6"/>
        <xdr:cNvSpPr>
          <a:spLocks/>
        </xdr:cNvSpPr>
      </xdr:nvSpPr>
      <xdr:spPr>
        <a:xfrm>
          <a:off x="1971675" y="1752600"/>
          <a:ext cx="0" cy="257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9525</xdr:colOff>
      <xdr:row>16</xdr:row>
      <xdr:rowOff>142875</xdr:rowOff>
    </xdr:to>
    <xdr:sp>
      <xdr:nvSpPr>
        <xdr:cNvPr id="3" name="Line 8"/>
        <xdr:cNvSpPr>
          <a:spLocks/>
        </xdr:cNvSpPr>
      </xdr:nvSpPr>
      <xdr:spPr>
        <a:xfrm>
          <a:off x="1971675" y="258127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9525</xdr:rowOff>
    </xdr:from>
    <xdr:to>
      <xdr:col>4</xdr:col>
      <xdr:colOff>19050</xdr:colOff>
      <xdr:row>21</xdr:row>
      <xdr:rowOff>19050</xdr:rowOff>
    </xdr:to>
    <xdr:sp>
      <xdr:nvSpPr>
        <xdr:cNvPr id="4" name="Line 17"/>
        <xdr:cNvSpPr>
          <a:spLocks/>
        </xdr:cNvSpPr>
      </xdr:nvSpPr>
      <xdr:spPr>
        <a:xfrm>
          <a:off x="1981200" y="34004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21</xdr:row>
      <xdr:rowOff>9525</xdr:rowOff>
    </xdr:from>
    <xdr:to>
      <xdr:col>7</xdr:col>
      <xdr:colOff>28575</xdr:colOff>
      <xdr:row>21</xdr:row>
      <xdr:rowOff>9525</xdr:rowOff>
    </xdr:to>
    <xdr:sp>
      <xdr:nvSpPr>
        <xdr:cNvPr id="5" name="Line 18"/>
        <xdr:cNvSpPr>
          <a:spLocks/>
        </xdr:cNvSpPr>
      </xdr:nvSpPr>
      <xdr:spPr>
        <a:xfrm>
          <a:off x="600075" y="3562350"/>
          <a:ext cx="28194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21</xdr:row>
      <xdr:rowOff>19050</xdr:rowOff>
    </xdr:from>
    <xdr:to>
      <xdr:col>0</xdr:col>
      <xdr:colOff>600075</xdr:colOff>
      <xdr:row>22</xdr:row>
      <xdr:rowOff>142875</xdr:rowOff>
    </xdr:to>
    <xdr:sp>
      <xdr:nvSpPr>
        <xdr:cNvPr id="6" name="Line 19"/>
        <xdr:cNvSpPr>
          <a:spLocks/>
        </xdr:cNvSpPr>
      </xdr:nvSpPr>
      <xdr:spPr>
        <a:xfrm>
          <a:off x="600075" y="357187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9525</xdr:rowOff>
    </xdr:from>
    <xdr:to>
      <xdr:col>4</xdr:col>
      <xdr:colOff>19050</xdr:colOff>
      <xdr:row>22</xdr:row>
      <xdr:rowOff>133350</xdr:rowOff>
    </xdr:to>
    <xdr:sp>
      <xdr:nvSpPr>
        <xdr:cNvPr id="7" name="Line 20"/>
        <xdr:cNvSpPr>
          <a:spLocks/>
        </xdr:cNvSpPr>
      </xdr:nvSpPr>
      <xdr:spPr>
        <a:xfrm>
          <a:off x="1981200" y="3562350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38100</xdr:rowOff>
    </xdr:from>
    <xdr:to>
      <xdr:col>7</xdr:col>
      <xdr:colOff>9525</xdr:colOff>
      <xdr:row>22</xdr:row>
      <xdr:rowOff>161925</xdr:rowOff>
    </xdr:to>
    <xdr:sp>
      <xdr:nvSpPr>
        <xdr:cNvPr id="8" name="Line 21"/>
        <xdr:cNvSpPr>
          <a:spLocks/>
        </xdr:cNvSpPr>
      </xdr:nvSpPr>
      <xdr:spPr>
        <a:xfrm>
          <a:off x="3400425" y="359092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26</xdr:row>
      <xdr:rowOff>19050</xdr:rowOff>
    </xdr:from>
    <xdr:to>
      <xdr:col>0</xdr:col>
      <xdr:colOff>552450</xdr:colOff>
      <xdr:row>27</xdr:row>
      <xdr:rowOff>28575</xdr:rowOff>
    </xdr:to>
    <xdr:sp>
      <xdr:nvSpPr>
        <xdr:cNvPr id="9" name="Line 23"/>
        <xdr:cNvSpPr>
          <a:spLocks/>
        </xdr:cNvSpPr>
      </xdr:nvSpPr>
      <xdr:spPr>
        <a:xfrm>
          <a:off x="552450" y="4400550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19050</xdr:rowOff>
    </xdr:from>
    <xdr:to>
      <xdr:col>4</xdr:col>
      <xdr:colOff>9525</xdr:colOff>
      <xdr:row>27</xdr:row>
      <xdr:rowOff>28575</xdr:rowOff>
    </xdr:to>
    <xdr:sp>
      <xdr:nvSpPr>
        <xdr:cNvPr id="10" name="Line 24"/>
        <xdr:cNvSpPr>
          <a:spLocks/>
        </xdr:cNvSpPr>
      </xdr:nvSpPr>
      <xdr:spPr>
        <a:xfrm>
          <a:off x="1971675" y="4400550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25</xdr:row>
      <xdr:rowOff>161925</xdr:rowOff>
    </xdr:from>
    <xdr:to>
      <xdr:col>7</xdr:col>
      <xdr:colOff>38100</xdr:colOff>
      <xdr:row>27</xdr:row>
      <xdr:rowOff>19050</xdr:rowOff>
    </xdr:to>
    <xdr:sp>
      <xdr:nvSpPr>
        <xdr:cNvPr id="11" name="Line 25"/>
        <xdr:cNvSpPr>
          <a:spLocks/>
        </xdr:cNvSpPr>
      </xdr:nvSpPr>
      <xdr:spPr>
        <a:xfrm>
          <a:off x="3429000" y="4371975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27</xdr:row>
      <xdr:rowOff>28575</xdr:rowOff>
    </xdr:from>
    <xdr:to>
      <xdr:col>7</xdr:col>
      <xdr:colOff>38100</xdr:colOff>
      <xdr:row>27</xdr:row>
      <xdr:rowOff>28575</xdr:rowOff>
    </xdr:to>
    <xdr:sp>
      <xdr:nvSpPr>
        <xdr:cNvPr id="12" name="Line 26"/>
        <xdr:cNvSpPr>
          <a:spLocks/>
        </xdr:cNvSpPr>
      </xdr:nvSpPr>
      <xdr:spPr>
        <a:xfrm flipV="1">
          <a:off x="542925" y="4572000"/>
          <a:ext cx="28860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19050</xdr:rowOff>
    </xdr:from>
    <xdr:to>
      <xdr:col>4</xdr:col>
      <xdr:colOff>9525</xdr:colOff>
      <xdr:row>28</xdr:row>
      <xdr:rowOff>142875</xdr:rowOff>
    </xdr:to>
    <xdr:sp>
      <xdr:nvSpPr>
        <xdr:cNvPr id="13" name="Line 27"/>
        <xdr:cNvSpPr>
          <a:spLocks/>
        </xdr:cNvSpPr>
      </xdr:nvSpPr>
      <xdr:spPr>
        <a:xfrm>
          <a:off x="1971675" y="456247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28575</xdr:rowOff>
    </xdr:from>
    <xdr:to>
      <xdr:col>4</xdr:col>
      <xdr:colOff>9525</xdr:colOff>
      <xdr:row>11</xdr:row>
      <xdr:rowOff>123825</xdr:rowOff>
    </xdr:to>
    <xdr:sp>
      <xdr:nvSpPr>
        <xdr:cNvPr id="14" name="Line 28"/>
        <xdr:cNvSpPr>
          <a:spLocks/>
        </xdr:cNvSpPr>
      </xdr:nvSpPr>
      <xdr:spPr>
        <a:xfrm>
          <a:off x="1971675" y="1752600"/>
          <a:ext cx="0" cy="257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</xdr:rowOff>
    </xdr:from>
    <xdr:to>
      <xdr:col>4</xdr:col>
      <xdr:colOff>9525</xdr:colOff>
      <xdr:row>16</xdr:row>
      <xdr:rowOff>142875</xdr:rowOff>
    </xdr:to>
    <xdr:sp>
      <xdr:nvSpPr>
        <xdr:cNvPr id="15" name="Line 29"/>
        <xdr:cNvSpPr>
          <a:spLocks/>
        </xdr:cNvSpPr>
      </xdr:nvSpPr>
      <xdr:spPr>
        <a:xfrm>
          <a:off x="1971675" y="258127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9525</xdr:rowOff>
    </xdr:from>
    <xdr:to>
      <xdr:col>4</xdr:col>
      <xdr:colOff>19050</xdr:colOff>
      <xdr:row>21</xdr:row>
      <xdr:rowOff>19050</xdr:rowOff>
    </xdr:to>
    <xdr:sp>
      <xdr:nvSpPr>
        <xdr:cNvPr id="16" name="Line 30"/>
        <xdr:cNvSpPr>
          <a:spLocks/>
        </xdr:cNvSpPr>
      </xdr:nvSpPr>
      <xdr:spPr>
        <a:xfrm>
          <a:off x="1981200" y="3400425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21</xdr:row>
      <xdr:rowOff>9525</xdr:rowOff>
    </xdr:from>
    <xdr:to>
      <xdr:col>7</xdr:col>
      <xdr:colOff>28575</xdr:colOff>
      <xdr:row>21</xdr:row>
      <xdr:rowOff>9525</xdr:rowOff>
    </xdr:to>
    <xdr:sp>
      <xdr:nvSpPr>
        <xdr:cNvPr id="17" name="Line 31"/>
        <xdr:cNvSpPr>
          <a:spLocks/>
        </xdr:cNvSpPr>
      </xdr:nvSpPr>
      <xdr:spPr>
        <a:xfrm>
          <a:off x="600075" y="3562350"/>
          <a:ext cx="28194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21</xdr:row>
      <xdr:rowOff>19050</xdr:rowOff>
    </xdr:from>
    <xdr:to>
      <xdr:col>0</xdr:col>
      <xdr:colOff>600075</xdr:colOff>
      <xdr:row>22</xdr:row>
      <xdr:rowOff>142875</xdr:rowOff>
    </xdr:to>
    <xdr:sp>
      <xdr:nvSpPr>
        <xdr:cNvPr id="18" name="Line 32"/>
        <xdr:cNvSpPr>
          <a:spLocks/>
        </xdr:cNvSpPr>
      </xdr:nvSpPr>
      <xdr:spPr>
        <a:xfrm>
          <a:off x="600075" y="357187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9525</xdr:rowOff>
    </xdr:from>
    <xdr:to>
      <xdr:col>4</xdr:col>
      <xdr:colOff>19050</xdr:colOff>
      <xdr:row>22</xdr:row>
      <xdr:rowOff>133350</xdr:rowOff>
    </xdr:to>
    <xdr:sp>
      <xdr:nvSpPr>
        <xdr:cNvPr id="19" name="Line 33"/>
        <xdr:cNvSpPr>
          <a:spLocks/>
        </xdr:cNvSpPr>
      </xdr:nvSpPr>
      <xdr:spPr>
        <a:xfrm>
          <a:off x="1981200" y="3562350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38100</xdr:rowOff>
    </xdr:from>
    <xdr:to>
      <xdr:col>7</xdr:col>
      <xdr:colOff>9525</xdr:colOff>
      <xdr:row>22</xdr:row>
      <xdr:rowOff>161925</xdr:rowOff>
    </xdr:to>
    <xdr:sp>
      <xdr:nvSpPr>
        <xdr:cNvPr id="20" name="Line 34"/>
        <xdr:cNvSpPr>
          <a:spLocks/>
        </xdr:cNvSpPr>
      </xdr:nvSpPr>
      <xdr:spPr>
        <a:xfrm>
          <a:off x="3400425" y="359092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26</xdr:row>
      <xdr:rowOff>19050</xdr:rowOff>
    </xdr:from>
    <xdr:to>
      <xdr:col>0</xdr:col>
      <xdr:colOff>552450</xdr:colOff>
      <xdr:row>27</xdr:row>
      <xdr:rowOff>28575</xdr:rowOff>
    </xdr:to>
    <xdr:sp>
      <xdr:nvSpPr>
        <xdr:cNvPr id="21" name="Line 35"/>
        <xdr:cNvSpPr>
          <a:spLocks/>
        </xdr:cNvSpPr>
      </xdr:nvSpPr>
      <xdr:spPr>
        <a:xfrm>
          <a:off x="552450" y="4400550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19050</xdr:rowOff>
    </xdr:from>
    <xdr:to>
      <xdr:col>4</xdr:col>
      <xdr:colOff>9525</xdr:colOff>
      <xdr:row>27</xdr:row>
      <xdr:rowOff>28575</xdr:rowOff>
    </xdr:to>
    <xdr:sp>
      <xdr:nvSpPr>
        <xdr:cNvPr id="22" name="Line 36"/>
        <xdr:cNvSpPr>
          <a:spLocks/>
        </xdr:cNvSpPr>
      </xdr:nvSpPr>
      <xdr:spPr>
        <a:xfrm>
          <a:off x="1971675" y="4400550"/>
          <a:ext cx="0" cy="171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161925</xdr:rowOff>
    </xdr:from>
    <xdr:to>
      <xdr:col>7</xdr:col>
      <xdr:colOff>28575</xdr:colOff>
      <xdr:row>27</xdr:row>
      <xdr:rowOff>19050</xdr:rowOff>
    </xdr:to>
    <xdr:sp>
      <xdr:nvSpPr>
        <xdr:cNvPr id="23" name="Line 37"/>
        <xdr:cNvSpPr>
          <a:spLocks/>
        </xdr:cNvSpPr>
      </xdr:nvSpPr>
      <xdr:spPr>
        <a:xfrm>
          <a:off x="3419475" y="4371975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27</xdr:row>
      <xdr:rowOff>28575</xdr:rowOff>
    </xdr:from>
    <xdr:to>
      <xdr:col>7</xdr:col>
      <xdr:colOff>47625</xdr:colOff>
      <xdr:row>27</xdr:row>
      <xdr:rowOff>28575</xdr:rowOff>
    </xdr:to>
    <xdr:sp>
      <xdr:nvSpPr>
        <xdr:cNvPr id="24" name="Line 38"/>
        <xdr:cNvSpPr>
          <a:spLocks/>
        </xdr:cNvSpPr>
      </xdr:nvSpPr>
      <xdr:spPr>
        <a:xfrm flipV="1">
          <a:off x="542925" y="4572000"/>
          <a:ext cx="28956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19050</xdr:rowOff>
    </xdr:from>
    <xdr:to>
      <xdr:col>4</xdr:col>
      <xdr:colOff>9525</xdr:colOff>
      <xdr:row>28</xdr:row>
      <xdr:rowOff>142875</xdr:rowOff>
    </xdr:to>
    <xdr:sp>
      <xdr:nvSpPr>
        <xdr:cNvPr id="25" name="Line 39"/>
        <xdr:cNvSpPr>
          <a:spLocks/>
        </xdr:cNvSpPr>
      </xdr:nvSpPr>
      <xdr:spPr>
        <a:xfrm>
          <a:off x="1971675" y="456247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19</xdr:row>
      <xdr:rowOff>9525</xdr:rowOff>
    </xdr:from>
    <xdr:to>
      <xdr:col>16</xdr:col>
      <xdr:colOff>0</xdr:colOff>
      <xdr:row>39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38950" y="4333875"/>
          <a:ext cx="5181600" cy="3638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Notes: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5</xdr:row>
      <xdr:rowOff>114300</xdr:rowOff>
    </xdr:from>
    <xdr:to>
      <xdr:col>5</xdr:col>
      <xdr:colOff>142875</xdr:colOff>
      <xdr:row>7</xdr:row>
      <xdr:rowOff>171450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762500" y="1000125"/>
          <a:ext cx="12573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A1</a:t>
          </a:r>
        </a:p>
      </xdr:txBody>
    </xdr:sp>
    <xdr:clientData/>
  </xdr:twoCellAnchor>
  <xdr:twoCellAnchor>
    <xdr:from>
      <xdr:col>4</xdr:col>
      <xdr:colOff>142875</xdr:colOff>
      <xdr:row>15</xdr:row>
      <xdr:rowOff>57150</xdr:rowOff>
    </xdr:from>
    <xdr:to>
      <xdr:col>5</xdr:col>
      <xdr:colOff>161925</xdr:colOff>
      <xdr:row>17</xdr:row>
      <xdr:rowOff>104775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752975" y="3048000"/>
          <a:ext cx="12858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A2</a:t>
          </a:r>
        </a:p>
      </xdr:txBody>
    </xdr:sp>
    <xdr:clientData/>
  </xdr:twoCellAnchor>
  <xdr:twoCellAnchor>
    <xdr:from>
      <xdr:col>5</xdr:col>
      <xdr:colOff>628650</xdr:colOff>
      <xdr:row>15</xdr:row>
      <xdr:rowOff>57150</xdr:rowOff>
    </xdr:from>
    <xdr:to>
      <xdr:col>7</xdr:col>
      <xdr:colOff>0</xdr:colOff>
      <xdr:row>17</xdr:row>
      <xdr:rowOff>104775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505575" y="3048000"/>
          <a:ext cx="1257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A3</a:t>
          </a:r>
        </a:p>
      </xdr:txBody>
    </xdr:sp>
    <xdr:clientData/>
  </xdr:twoCellAnchor>
  <xdr:twoCellAnchor>
    <xdr:from>
      <xdr:col>8</xdr:col>
      <xdr:colOff>123825</xdr:colOff>
      <xdr:row>17</xdr:row>
      <xdr:rowOff>57150</xdr:rowOff>
    </xdr:from>
    <xdr:to>
      <xdr:col>10</xdr:col>
      <xdr:colOff>161925</xdr:colOff>
      <xdr:row>17</xdr:row>
      <xdr:rowOff>428625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8820150" y="3371850"/>
          <a:ext cx="12573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A4</a:t>
          </a:r>
        </a:p>
      </xdr:txBody>
    </xdr:sp>
    <xdr:clientData/>
  </xdr:twoCellAnchor>
  <xdr:twoCellAnchor>
    <xdr:from>
      <xdr:col>8</xdr:col>
      <xdr:colOff>76200</xdr:colOff>
      <xdr:row>33</xdr:row>
      <xdr:rowOff>561975</xdr:rowOff>
    </xdr:from>
    <xdr:to>
      <xdr:col>10</xdr:col>
      <xdr:colOff>152400</xdr:colOff>
      <xdr:row>36</xdr:row>
      <xdr:rowOff>9525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772525" y="7134225"/>
          <a:ext cx="12954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A5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24</xdr:row>
      <xdr:rowOff>66675</xdr:rowOff>
    </xdr:from>
    <xdr:to>
      <xdr:col>4</xdr:col>
      <xdr:colOff>581025</xdr:colOff>
      <xdr:row>26</xdr:row>
      <xdr:rowOff>85725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514850" y="4029075"/>
          <a:ext cx="1304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B2</a:t>
          </a:r>
        </a:p>
      </xdr:txBody>
    </xdr:sp>
    <xdr:clientData/>
  </xdr:twoCellAnchor>
  <xdr:twoCellAnchor>
    <xdr:from>
      <xdr:col>3</xdr:col>
      <xdr:colOff>76200</xdr:colOff>
      <xdr:row>6</xdr:row>
      <xdr:rowOff>114300</xdr:rowOff>
    </xdr:from>
    <xdr:to>
      <xdr:col>4</xdr:col>
      <xdr:colOff>723900</xdr:colOff>
      <xdr:row>8</xdr:row>
      <xdr:rowOff>133350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4457700" y="1162050"/>
          <a:ext cx="1504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B1</a:t>
          </a:r>
        </a:p>
      </xdr:txBody>
    </xdr:sp>
    <xdr:clientData/>
  </xdr:twoCellAnchor>
  <xdr:twoCellAnchor>
    <xdr:from>
      <xdr:col>2</xdr:col>
      <xdr:colOff>228600</xdr:colOff>
      <xdr:row>39</xdr:row>
      <xdr:rowOff>95250</xdr:rowOff>
    </xdr:from>
    <xdr:to>
      <xdr:col>3</xdr:col>
      <xdr:colOff>552450</xdr:colOff>
      <xdr:row>41</xdr:row>
      <xdr:rowOff>114300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686175" y="6972300"/>
          <a:ext cx="1247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B3</a:t>
          </a:r>
        </a:p>
      </xdr:txBody>
    </xdr:sp>
    <xdr:clientData/>
  </xdr:twoCellAnchor>
  <xdr:twoCellAnchor>
    <xdr:from>
      <xdr:col>4</xdr:col>
      <xdr:colOff>685800</xdr:colOff>
      <xdr:row>39</xdr:row>
      <xdr:rowOff>104775</xdr:rowOff>
    </xdr:from>
    <xdr:to>
      <xdr:col>6</xdr:col>
      <xdr:colOff>200025</xdr:colOff>
      <xdr:row>41</xdr:row>
      <xdr:rowOff>123825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5924550" y="6981825"/>
          <a:ext cx="1304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B4</a:t>
          </a:r>
        </a:p>
      </xdr:txBody>
    </xdr:sp>
    <xdr:clientData/>
  </xdr:twoCellAnchor>
  <xdr:twoCellAnchor>
    <xdr:from>
      <xdr:col>6</xdr:col>
      <xdr:colOff>542925</xdr:colOff>
      <xdr:row>39</xdr:row>
      <xdr:rowOff>104775</xdr:rowOff>
    </xdr:from>
    <xdr:to>
      <xdr:col>8</xdr:col>
      <xdr:colOff>85725</xdr:colOff>
      <xdr:row>41</xdr:row>
      <xdr:rowOff>123825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7572375" y="6981825"/>
          <a:ext cx="14382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Step B5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ndouts\Handout#4_templ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pera1_%20Data&amp;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Figure1"/>
      <sheetName val="B-Table3"/>
      <sheetName val="B-Direct Patient"/>
      <sheetName val="B-Overhead"/>
      <sheetName val="S1-Figure1"/>
      <sheetName val="S1-Table2"/>
      <sheetName val="S1-Table3"/>
      <sheetName val="S1-Direct Patient"/>
      <sheetName val="S1-Overhead"/>
      <sheetName val="S2-Figure1"/>
      <sheetName val="S2-Table3"/>
      <sheetName val="S2-Direct Patient"/>
      <sheetName val="S2-Overhead"/>
      <sheetName val="Report"/>
    </sheetNames>
    <sheetDataSet>
      <sheetData sheetId="3">
        <row r="24">
          <cell r="C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1"/>
      <sheetName val="Table2"/>
      <sheetName val="Table3"/>
      <sheetName val="Direct Patient"/>
      <sheetName val="Overhe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M26" sqref="M26"/>
    </sheetView>
  </sheetViews>
  <sheetFormatPr defaultColWidth="9.140625" defaultRowHeight="12.75"/>
  <cols>
    <col min="3" max="3" width="2.00390625" style="0" customWidth="1"/>
    <col min="5" max="5" width="9.57421875" style="0" customWidth="1"/>
    <col min="6" max="6" width="2.140625" style="0" customWidth="1"/>
    <col min="7" max="7" width="9.7109375" style="0" customWidth="1"/>
  </cols>
  <sheetData>
    <row r="1" s="7" customFormat="1" ht="15.75">
      <c r="A1" s="7" t="s">
        <v>84</v>
      </c>
    </row>
    <row r="2" s="7" customFormat="1" ht="15.75">
      <c r="A2" s="7" t="s">
        <v>33</v>
      </c>
    </row>
    <row r="3" ht="12.75">
      <c r="A3" s="5"/>
    </row>
    <row r="4" spans="1:4" ht="12.75">
      <c r="A4" s="5" t="s">
        <v>53</v>
      </c>
      <c r="C4" s="76"/>
      <c r="D4" s="77"/>
    </row>
    <row r="5" spans="1:8" ht="12.75">
      <c r="A5" t="s">
        <v>38</v>
      </c>
      <c r="F5" s="93"/>
      <c r="G5" s="94"/>
      <c r="H5" s="95"/>
    </row>
    <row r="7" ht="13.5" thickBot="1"/>
    <row r="8" spans="3:7" ht="12.75">
      <c r="C8" s="89" t="s">
        <v>34</v>
      </c>
      <c r="D8" s="96"/>
      <c r="E8" s="96"/>
      <c r="F8" s="90"/>
      <c r="G8" s="30"/>
    </row>
    <row r="9" spans="3:7" ht="13.5" thickBot="1">
      <c r="C9" s="91"/>
      <c r="D9" s="97"/>
      <c r="E9" s="97"/>
      <c r="F9" s="92"/>
      <c r="G9" s="30"/>
    </row>
    <row r="10" spans="3:7" ht="13.5" thickBot="1">
      <c r="C10" s="84"/>
      <c r="D10" s="85"/>
      <c r="E10" s="85"/>
      <c r="F10" s="86"/>
      <c r="G10" s="30"/>
    </row>
    <row r="12" ht="13.5" thickBot="1"/>
    <row r="13" spans="3:7" ht="12.75">
      <c r="C13" s="89" t="s">
        <v>29</v>
      </c>
      <c r="D13" s="96"/>
      <c r="E13" s="96"/>
      <c r="F13" s="90"/>
      <c r="G13" s="30"/>
    </row>
    <row r="14" spans="3:7" ht="13.5" thickBot="1">
      <c r="C14" s="91"/>
      <c r="D14" s="97"/>
      <c r="E14" s="97"/>
      <c r="F14" s="92"/>
      <c r="G14" s="30"/>
    </row>
    <row r="15" spans="3:7" ht="13.5" thickBot="1">
      <c r="C15" s="84"/>
      <c r="D15" s="85"/>
      <c r="E15" s="85"/>
      <c r="F15" s="86"/>
      <c r="G15" s="30"/>
    </row>
    <row r="17" spans="5:7" ht="12.75" customHeight="1" thickBot="1">
      <c r="E17" s="23"/>
      <c r="F17" s="23"/>
      <c r="G17" s="23"/>
    </row>
    <row r="18" spans="3:7" ht="12.75" customHeight="1">
      <c r="C18" s="78" t="s">
        <v>54</v>
      </c>
      <c r="D18" s="79"/>
      <c r="E18" s="79"/>
      <c r="F18" s="80"/>
      <c r="G18" s="31"/>
    </row>
    <row r="19" spans="3:7" ht="13.5" thickBot="1">
      <c r="C19" s="81"/>
      <c r="D19" s="82"/>
      <c r="E19" s="82"/>
      <c r="F19" s="83"/>
      <c r="G19" s="31"/>
    </row>
    <row r="20" spans="3:7" ht="13.5" thickBot="1">
      <c r="C20" s="84"/>
      <c r="D20" s="85"/>
      <c r="E20" s="85"/>
      <c r="F20" s="86"/>
      <c r="G20" s="30"/>
    </row>
    <row r="23" ht="13.5" thickBot="1"/>
    <row r="24" spans="1:8" ht="12.75" customHeight="1">
      <c r="A24" s="89" t="s">
        <v>49</v>
      </c>
      <c r="B24" s="90"/>
      <c r="D24" s="78" t="s">
        <v>55</v>
      </c>
      <c r="E24" s="80"/>
      <c r="G24" s="78" t="s">
        <v>56</v>
      </c>
      <c r="H24" s="80"/>
    </row>
    <row r="25" spans="1:8" ht="12.75" customHeight="1" thickBot="1">
      <c r="A25" s="91"/>
      <c r="B25" s="92"/>
      <c r="D25" s="81"/>
      <c r="E25" s="83"/>
      <c r="G25" s="81"/>
      <c r="H25" s="83"/>
    </row>
    <row r="26" spans="1:8" ht="13.5" thickBot="1">
      <c r="A26" s="87"/>
      <c r="B26" s="88"/>
      <c r="D26" s="87"/>
      <c r="E26" s="88"/>
      <c r="G26" s="87"/>
      <c r="H26" s="88"/>
    </row>
    <row r="29" ht="13.5" thickBot="1"/>
    <row r="30" spans="3:7" ht="12.75" customHeight="1">
      <c r="C30" s="78" t="s">
        <v>47</v>
      </c>
      <c r="D30" s="79"/>
      <c r="E30" s="79"/>
      <c r="F30" s="80"/>
      <c r="G30" s="31"/>
    </row>
    <row r="31" spans="3:7" ht="13.5" thickBot="1">
      <c r="C31" s="81"/>
      <c r="D31" s="82"/>
      <c r="E31" s="82"/>
      <c r="F31" s="83"/>
      <c r="G31" s="31"/>
    </row>
    <row r="32" spans="3:7" ht="13.5" thickBot="1">
      <c r="C32" s="84"/>
      <c r="D32" s="85"/>
      <c r="E32" s="85"/>
      <c r="F32" s="86"/>
      <c r="G32" s="31"/>
    </row>
  </sheetData>
  <mergeCells count="16">
    <mergeCell ref="A26:B26"/>
    <mergeCell ref="A24:B25"/>
    <mergeCell ref="F5:H5"/>
    <mergeCell ref="C8:F9"/>
    <mergeCell ref="C10:F10"/>
    <mergeCell ref="C13:F14"/>
    <mergeCell ref="D26:E26"/>
    <mergeCell ref="G24:H25"/>
    <mergeCell ref="G26:H26"/>
    <mergeCell ref="C4:D4"/>
    <mergeCell ref="C30:F31"/>
    <mergeCell ref="C32:F32"/>
    <mergeCell ref="C15:F15"/>
    <mergeCell ref="C18:F19"/>
    <mergeCell ref="C20:F20"/>
    <mergeCell ref="D24:E25"/>
  </mergeCells>
  <printOptions/>
  <pageMargins left="0.75" right="0.63" top="0.62" bottom="0.68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SheetLayoutView="100" workbookViewId="0" topLeftCell="A6">
      <selection activeCell="E35" sqref="E35"/>
    </sheetView>
  </sheetViews>
  <sheetFormatPr defaultColWidth="9.140625" defaultRowHeight="12.75"/>
  <cols>
    <col min="1" max="1" width="2.00390625" style="0" customWidth="1"/>
    <col min="2" max="2" width="1.57421875" style="0" customWidth="1"/>
    <col min="3" max="3" width="3.421875" style="0" customWidth="1"/>
    <col min="4" max="4" width="45.57421875" style="0" customWidth="1"/>
    <col min="5" max="5" width="15.28125" style="0" customWidth="1"/>
    <col min="6" max="6" width="12.7109375" style="0" customWidth="1"/>
    <col min="7" max="7" width="13.421875" style="0" customWidth="1"/>
    <col min="8" max="8" width="0.85546875" style="0" customWidth="1"/>
    <col min="9" max="9" width="14.00390625" style="0" customWidth="1"/>
    <col min="10" max="10" width="11.28125" style="0" customWidth="1"/>
    <col min="11" max="11" width="9.7109375" style="0" customWidth="1"/>
    <col min="13" max="13" width="13.8515625" style="0" customWidth="1"/>
  </cols>
  <sheetData>
    <row r="1" ht="15.75">
      <c r="A1" s="7" t="s">
        <v>84</v>
      </c>
    </row>
    <row r="2" spans="1:2" ht="15.75">
      <c r="A2" s="7" t="s">
        <v>32</v>
      </c>
      <c r="B2" s="7"/>
    </row>
    <row r="3" spans="1:2" ht="12.75">
      <c r="A3" s="5"/>
      <c r="B3" s="5"/>
    </row>
    <row r="4" spans="1:5" ht="12.75">
      <c r="A4" t="s">
        <v>52</v>
      </c>
      <c r="E4" s="24"/>
    </row>
    <row r="5" spans="1:6" ht="12.75">
      <c r="A5" t="s">
        <v>27</v>
      </c>
      <c r="E5" s="24"/>
      <c r="F5" t="s">
        <v>39</v>
      </c>
    </row>
    <row r="6" spans="1:5" ht="12.75">
      <c r="A6" t="s">
        <v>40</v>
      </c>
      <c r="E6" s="26"/>
    </row>
    <row r="7" spans="1:5" ht="12.75">
      <c r="A7" t="s">
        <v>41</v>
      </c>
      <c r="E7" s="24"/>
    </row>
    <row r="9" spans="5:16" ht="18" customHeight="1">
      <c r="E9" s="101"/>
      <c r="F9" s="101"/>
      <c r="G9" s="101"/>
      <c r="H9" s="9"/>
      <c r="I9" s="98" t="s">
        <v>12</v>
      </c>
      <c r="J9" s="98"/>
      <c r="K9" s="98"/>
      <c r="L9" s="98"/>
      <c r="M9" s="102" t="s">
        <v>13</v>
      </c>
      <c r="N9" s="103"/>
      <c r="O9" s="103"/>
      <c r="P9" s="103"/>
    </row>
    <row r="10" spans="5:16" s="12" customFormat="1" ht="57" customHeight="1">
      <c r="E10" s="13" t="s">
        <v>16</v>
      </c>
      <c r="F10" s="13" t="s">
        <v>11</v>
      </c>
      <c r="G10" s="13" t="s">
        <v>4</v>
      </c>
      <c r="H10" s="14"/>
      <c r="I10" s="13" t="s">
        <v>17</v>
      </c>
      <c r="J10" s="13" t="s">
        <v>18</v>
      </c>
      <c r="K10" s="99" t="s">
        <v>37</v>
      </c>
      <c r="L10" s="99"/>
      <c r="M10" s="13" t="s">
        <v>24</v>
      </c>
      <c r="N10" s="13" t="s">
        <v>25</v>
      </c>
      <c r="O10" s="99" t="s">
        <v>30</v>
      </c>
      <c r="P10" s="99"/>
    </row>
    <row r="11" spans="1:12" ht="12.75">
      <c r="A11" s="5" t="s">
        <v>19</v>
      </c>
      <c r="B11" s="5"/>
      <c r="H11" s="10"/>
      <c r="K11" s="104"/>
      <c r="L11" s="104"/>
    </row>
    <row r="12" spans="3:16" ht="12.75">
      <c r="C12" t="s">
        <v>29</v>
      </c>
      <c r="E12" s="42"/>
      <c r="F12" s="58"/>
      <c r="G12" s="56"/>
      <c r="H12" s="59"/>
      <c r="I12" s="58"/>
      <c r="J12" s="56"/>
      <c r="K12" s="76"/>
      <c r="L12" s="77"/>
      <c r="M12" s="58"/>
      <c r="N12" s="60"/>
      <c r="O12" s="76"/>
      <c r="P12" s="77"/>
    </row>
    <row r="13" spans="3:16" ht="12.75">
      <c r="C13" t="s">
        <v>46</v>
      </c>
      <c r="E13" s="61"/>
      <c r="F13" s="62"/>
      <c r="G13" s="57"/>
      <c r="H13" s="63"/>
      <c r="I13" s="62"/>
      <c r="J13" s="57"/>
      <c r="K13" s="76"/>
      <c r="L13" s="77"/>
      <c r="M13" s="58"/>
      <c r="N13" s="64"/>
      <c r="O13" s="76"/>
      <c r="P13" s="77"/>
    </row>
    <row r="14" spans="3:16" ht="12.75">
      <c r="C14" t="s">
        <v>49</v>
      </c>
      <c r="E14" s="61"/>
      <c r="F14" s="62"/>
      <c r="G14" s="57"/>
      <c r="H14" s="63"/>
      <c r="I14" s="62"/>
      <c r="J14" s="57"/>
      <c r="K14" s="76"/>
      <c r="L14" s="77"/>
      <c r="M14" s="62"/>
      <c r="N14" s="64"/>
      <c r="O14" s="76"/>
      <c r="P14" s="77"/>
    </row>
    <row r="15" spans="3:16" ht="12.75">
      <c r="C15" t="s">
        <v>51</v>
      </c>
      <c r="E15" s="61"/>
      <c r="F15" s="62"/>
      <c r="G15" s="57"/>
      <c r="H15" s="63"/>
      <c r="I15" s="62"/>
      <c r="J15" s="57"/>
      <c r="K15" s="76"/>
      <c r="L15" s="77"/>
      <c r="M15" s="62"/>
      <c r="N15" s="64"/>
      <c r="O15" s="76"/>
      <c r="P15" s="77"/>
    </row>
    <row r="16" spans="3:16" ht="12.75">
      <c r="C16" t="s">
        <v>50</v>
      </c>
      <c r="E16" s="6"/>
      <c r="F16" s="6"/>
      <c r="G16" s="18"/>
      <c r="H16" s="11"/>
      <c r="I16" s="6"/>
      <c r="J16" s="18"/>
      <c r="K16" s="100"/>
      <c r="L16" s="100"/>
      <c r="M16" s="6"/>
      <c r="N16" s="18"/>
      <c r="O16" s="100"/>
      <c r="P16" s="100"/>
    </row>
    <row r="17" spans="3:16" ht="12.75">
      <c r="C17" t="s">
        <v>48</v>
      </c>
      <c r="E17" s="6"/>
      <c r="F17" s="6"/>
      <c r="G17" s="18"/>
      <c r="H17" s="11"/>
      <c r="I17" s="6"/>
      <c r="J17" s="18"/>
      <c r="K17" s="100"/>
      <c r="L17" s="100"/>
      <c r="M17" s="6"/>
      <c r="N17" s="18"/>
      <c r="O17" s="100"/>
      <c r="P17" s="100"/>
    </row>
    <row r="18" spans="5:12" ht="12.75">
      <c r="E18" s="4"/>
      <c r="F18" s="4"/>
      <c r="G18" s="4"/>
      <c r="H18" s="4"/>
      <c r="I18" s="4"/>
      <c r="J18" s="4"/>
      <c r="K18" s="8"/>
      <c r="L18" s="8"/>
    </row>
    <row r="19" spans="5:12" s="12" customFormat="1" ht="55.5" customHeight="1">
      <c r="E19" s="16" t="s">
        <v>1</v>
      </c>
      <c r="F19" s="16" t="s">
        <v>36</v>
      </c>
      <c r="G19" s="15"/>
      <c r="H19" s="15"/>
      <c r="L19" s="17"/>
    </row>
    <row r="20" spans="1:12" ht="12.75">
      <c r="A20" s="5" t="s">
        <v>2</v>
      </c>
      <c r="B20" s="5"/>
      <c r="E20" s="3"/>
      <c r="F20" s="3"/>
      <c r="G20" s="4"/>
      <c r="H20" s="4"/>
      <c r="L20" s="2"/>
    </row>
    <row r="21" spans="3:12" ht="12.75">
      <c r="C21" t="s">
        <v>20</v>
      </c>
      <c r="E21" s="19"/>
      <c r="F21" s="6"/>
      <c r="G21" s="4"/>
      <c r="H21" s="4"/>
      <c r="L21" s="2"/>
    </row>
    <row r="22" spans="3:12" ht="12.75">
      <c r="C22" t="s">
        <v>21</v>
      </c>
      <c r="E22" s="19"/>
      <c r="F22" s="6"/>
      <c r="G22" s="4"/>
      <c r="H22" s="4"/>
      <c r="L22" s="2"/>
    </row>
    <row r="23" spans="3:12" ht="12.75">
      <c r="C23" t="s">
        <v>22</v>
      </c>
      <c r="E23" s="19"/>
      <c r="F23" s="6"/>
      <c r="G23" s="4"/>
      <c r="H23" s="4"/>
      <c r="L23" s="2"/>
    </row>
    <row r="24" spans="3:12" ht="12.75">
      <c r="C24" t="s">
        <v>10</v>
      </c>
      <c r="E24" s="19"/>
      <c r="F24" s="6"/>
      <c r="G24" s="4"/>
      <c r="H24" s="4"/>
      <c r="L24" s="2"/>
    </row>
    <row r="25" spans="3:12" ht="12.75">
      <c r="C25" t="s">
        <v>14</v>
      </c>
      <c r="E25" s="19"/>
      <c r="F25" s="6"/>
      <c r="G25" s="4"/>
      <c r="H25" s="4"/>
      <c r="L25" s="2"/>
    </row>
    <row r="26" ht="12.75">
      <c r="L26" s="2"/>
    </row>
    <row r="27" spans="5:12" s="12" customFormat="1" ht="42.75" customHeight="1">
      <c r="E27" s="16" t="s">
        <v>35</v>
      </c>
      <c r="F27" s="16" t="s">
        <v>23</v>
      </c>
      <c r="G27" s="16" t="s">
        <v>57</v>
      </c>
      <c r="H27" s="16"/>
      <c r="L27" s="17"/>
    </row>
    <row r="28" spans="1:12" ht="12.75">
      <c r="A28" s="5" t="s">
        <v>3</v>
      </c>
      <c r="B28" s="5"/>
      <c r="E28" s="1"/>
      <c r="L28" s="2"/>
    </row>
    <row r="29" spans="3:12" ht="12.75">
      <c r="C29" t="s">
        <v>31</v>
      </c>
      <c r="E29" s="18"/>
      <c r="F29" s="19"/>
      <c r="G29" s="20"/>
      <c r="H29" s="4"/>
      <c r="L29" s="2"/>
    </row>
    <row r="30" spans="3:12" ht="12.75">
      <c r="C30" t="s">
        <v>5</v>
      </c>
      <c r="E30" s="18"/>
      <c r="F30" s="19"/>
      <c r="G30" s="20"/>
      <c r="H30" s="4"/>
      <c r="L30" s="2"/>
    </row>
    <row r="31" spans="3:12" ht="12.75">
      <c r="C31" t="s">
        <v>26</v>
      </c>
      <c r="E31" s="18"/>
      <c r="F31" s="19"/>
      <c r="G31" s="20"/>
      <c r="H31" s="4"/>
      <c r="L31" s="2"/>
    </row>
    <row r="32" spans="6:12" ht="12.75">
      <c r="F32" s="21"/>
      <c r="G32" s="22"/>
      <c r="H32" s="2"/>
      <c r="L32" s="2"/>
    </row>
    <row r="33" spans="3:12" ht="12.75">
      <c r="C33" t="s">
        <v>6</v>
      </c>
      <c r="F33" s="19"/>
      <c r="G33" s="20"/>
      <c r="H33" s="4"/>
      <c r="L33" s="2"/>
    </row>
    <row r="34" spans="3:12" ht="12.75">
      <c r="C34" t="s">
        <v>28</v>
      </c>
      <c r="F34" s="19"/>
      <c r="G34" s="20"/>
      <c r="H34" s="4"/>
      <c r="L34" s="2"/>
    </row>
    <row r="35" spans="3:12" ht="12.75">
      <c r="C35" t="s">
        <v>7</v>
      </c>
      <c r="E35" s="4"/>
      <c r="F35" s="19"/>
      <c r="G35" s="20"/>
      <c r="H35" s="4"/>
      <c r="L35" s="2"/>
    </row>
    <row r="36" spans="3:12" ht="12.75">
      <c r="C36" t="s">
        <v>0</v>
      </c>
      <c r="E36" s="4"/>
      <c r="F36" s="19"/>
      <c r="G36" s="20"/>
      <c r="H36" s="4"/>
      <c r="L36" s="2"/>
    </row>
    <row r="37" spans="3:12" ht="12.75">
      <c r="C37" t="s">
        <v>8</v>
      </c>
      <c r="E37" s="4"/>
      <c r="F37" s="19"/>
      <c r="G37" s="20"/>
      <c r="H37" s="4"/>
      <c r="L37" s="2"/>
    </row>
    <row r="38" spans="3:12" ht="12.75">
      <c r="C38" t="s">
        <v>9</v>
      </c>
      <c r="E38" s="4"/>
      <c r="F38" s="19"/>
      <c r="G38" s="20"/>
      <c r="H38" s="4"/>
      <c r="L38" s="2"/>
    </row>
    <row r="39" spans="3:12" ht="12.75">
      <c r="C39" t="s">
        <v>15</v>
      </c>
      <c r="E39" s="4"/>
      <c r="F39" s="19"/>
      <c r="G39" s="20"/>
      <c r="H39" s="4"/>
      <c r="L39" s="2"/>
    </row>
    <row r="40" spans="5:12" ht="12.75">
      <c r="E40" s="2"/>
      <c r="F40" s="2"/>
      <c r="G40" s="2"/>
      <c r="H40" s="2"/>
      <c r="L40" s="2"/>
    </row>
    <row r="41" spans="1:12" ht="12.75">
      <c r="A41" s="5" t="s">
        <v>45</v>
      </c>
      <c r="L41" s="2"/>
    </row>
    <row r="42" spans="3:12" ht="12.75">
      <c r="C42" s="27" t="s">
        <v>42</v>
      </c>
      <c r="L42" s="2"/>
    </row>
    <row r="43" spans="3:12" ht="12.75">
      <c r="C43" s="27" t="s">
        <v>44</v>
      </c>
      <c r="E43" s="25" t="s">
        <v>43</v>
      </c>
      <c r="L43" s="2"/>
    </row>
    <row r="44" spans="3:12" ht="12.75">
      <c r="C44">
        <v>1</v>
      </c>
      <c r="D44" s="6"/>
      <c r="E44" s="29"/>
      <c r="L44" s="2"/>
    </row>
    <row r="45" spans="3:12" ht="12.75">
      <c r="C45">
        <v>2</v>
      </c>
      <c r="D45" s="6"/>
      <c r="E45" s="29"/>
      <c r="L45" s="2"/>
    </row>
    <row r="46" spans="3:12" ht="12.75">
      <c r="C46">
        <v>3</v>
      </c>
      <c r="D46" s="6"/>
      <c r="E46" s="29"/>
      <c r="L46" s="2"/>
    </row>
    <row r="47" spans="3:12" ht="12.75">
      <c r="C47">
        <v>4</v>
      </c>
      <c r="D47" s="6"/>
      <c r="E47" s="28"/>
      <c r="L47" s="2"/>
    </row>
    <row r="48" ht="12.75">
      <c r="L48" s="2"/>
    </row>
    <row r="49" ht="12.75">
      <c r="L49" s="2"/>
    </row>
    <row r="50" ht="12.75">
      <c r="L50" s="2"/>
    </row>
    <row r="51" ht="12.75">
      <c r="L51" s="2"/>
    </row>
    <row r="52" ht="12.75">
      <c r="L52" s="2"/>
    </row>
    <row r="53" ht="12.75">
      <c r="L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</sheetData>
  <mergeCells count="18">
    <mergeCell ref="E9:G9"/>
    <mergeCell ref="K13:L13"/>
    <mergeCell ref="K14:L14"/>
    <mergeCell ref="O10:P10"/>
    <mergeCell ref="M9:P9"/>
    <mergeCell ref="O12:P12"/>
    <mergeCell ref="O13:P13"/>
    <mergeCell ref="K11:L11"/>
    <mergeCell ref="K12:L12"/>
    <mergeCell ref="O14:P14"/>
    <mergeCell ref="I9:L9"/>
    <mergeCell ref="K10:L10"/>
    <mergeCell ref="O17:P17"/>
    <mergeCell ref="O15:P15"/>
    <mergeCell ref="O16:P16"/>
    <mergeCell ref="K16:L16"/>
    <mergeCell ref="K17:L17"/>
    <mergeCell ref="K15:L15"/>
  </mergeCells>
  <printOptions gridLines="1" headings="1"/>
  <pageMargins left="0.37" right="0.39" top="0.82" bottom="0.66" header="0.7" footer="0.52"/>
  <pageSetup fitToHeight="1" fitToWidth="1" horizontalDpi="600" verticalDpi="600" orientation="landscape" scale="69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SheetLayoutView="100" workbookViewId="0" topLeftCell="A9">
      <selection activeCell="C42" sqref="C42"/>
    </sheetView>
  </sheetViews>
  <sheetFormatPr defaultColWidth="9.140625" defaultRowHeight="12.75"/>
  <cols>
    <col min="1" max="1" width="3.28125" style="0" customWidth="1"/>
    <col min="2" max="2" width="36.57421875" style="0" customWidth="1"/>
    <col min="3" max="3" width="13.8515625" style="0" customWidth="1"/>
    <col min="4" max="4" width="15.421875" style="0" customWidth="1"/>
    <col min="5" max="5" width="19.00390625" style="0" customWidth="1"/>
    <col min="6" max="6" width="13.8515625" style="0" customWidth="1"/>
    <col min="7" max="7" width="14.421875" style="0" customWidth="1"/>
    <col min="8" max="8" width="14.00390625" style="0" customWidth="1"/>
  </cols>
  <sheetData>
    <row r="1" spans="1:8" ht="15.75">
      <c r="A1" s="7" t="s">
        <v>83</v>
      </c>
      <c r="G1" s="21"/>
      <c r="H1" s="21"/>
    </row>
    <row r="2" spans="1:8" ht="15.75">
      <c r="A2" s="32" t="s">
        <v>85</v>
      </c>
      <c r="G2" s="21"/>
      <c r="H2" s="21"/>
    </row>
    <row r="3" spans="7:8" ht="12.75">
      <c r="G3" s="21"/>
      <c r="H3" s="21"/>
    </row>
    <row r="4" spans="1:8" ht="12.75">
      <c r="A4" s="36" t="s">
        <v>58</v>
      </c>
      <c r="B4" s="36"/>
      <c r="C4" s="37">
        <v>205</v>
      </c>
      <c r="D4" s="34"/>
      <c r="E4" s="34"/>
      <c r="F4" s="34"/>
      <c r="G4" s="35"/>
      <c r="H4" s="35"/>
    </row>
    <row r="5" spans="1:8" ht="12.75">
      <c r="A5" s="36" t="s">
        <v>27</v>
      </c>
      <c r="B5" s="36"/>
      <c r="C5" s="24">
        <v>2</v>
      </c>
      <c r="D5" t="s">
        <v>39</v>
      </c>
      <c r="E5" s="34"/>
      <c r="F5" s="34"/>
      <c r="G5" s="35"/>
      <c r="H5" s="35"/>
    </row>
    <row r="6" spans="1:8" ht="12.75">
      <c r="A6" s="36"/>
      <c r="B6" s="36"/>
      <c r="C6" s="34"/>
      <c r="D6" s="34"/>
      <c r="E6" s="34"/>
      <c r="F6" s="34"/>
      <c r="G6" s="35"/>
      <c r="H6" s="35"/>
    </row>
    <row r="7" spans="1:8" ht="12.75">
      <c r="A7" s="50" t="s">
        <v>68</v>
      </c>
      <c r="B7" s="50"/>
      <c r="E7" s="15"/>
      <c r="G7" s="35"/>
      <c r="H7" s="35"/>
    </row>
    <row r="8" spans="1:8" ht="51">
      <c r="A8" s="12"/>
      <c r="B8" s="12"/>
      <c r="C8" s="38" t="s">
        <v>59</v>
      </c>
      <c r="D8" s="13" t="s">
        <v>60</v>
      </c>
      <c r="E8" s="39" t="s">
        <v>61</v>
      </c>
      <c r="G8" s="35"/>
      <c r="H8" s="35"/>
    </row>
    <row r="9" spans="1:8" ht="12.75">
      <c r="A9" s="33" t="s">
        <v>19</v>
      </c>
      <c r="B9" s="33"/>
      <c r="E9" s="40"/>
      <c r="G9" s="35"/>
      <c r="H9" s="35"/>
    </row>
    <row r="10" spans="1:8" ht="12.75">
      <c r="A10" s="33"/>
      <c r="B10" t="s">
        <v>29</v>
      </c>
      <c r="C10" s="41">
        <f>Table3!E12</f>
        <v>0</v>
      </c>
      <c r="D10" s="42">
        <f>Table3!F12</f>
        <v>0</v>
      </c>
      <c r="E10" s="70" t="e">
        <f aca="true" t="shared" si="0" ref="E10:E15">D10/C10</f>
        <v>#DIV/0!</v>
      </c>
      <c r="G10" s="35"/>
      <c r="H10" s="35"/>
    </row>
    <row r="11" spans="1:8" ht="12.75">
      <c r="A11" s="34"/>
      <c r="B11" t="s">
        <v>46</v>
      </c>
      <c r="C11" s="41">
        <f>Table3!E13</f>
        <v>0</v>
      </c>
      <c r="D11" s="42">
        <f>Table3!F13</f>
        <v>0</v>
      </c>
      <c r="E11" s="70" t="e">
        <f t="shared" si="0"/>
        <v>#DIV/0!</v>
      </c>
      <c r="G11" s="35"/>
      <c r="H11" s="35"/>
    </row>
    <row r="12" spans="1:8" ht="12.75">
      <c r="A12" s="34"/>
      <c r="B12" t="s">
        <v>49</v>
      </c>
      <c r="C12" s="41">
        <f>Table3!E14</f>
        <v>0</v>
      </c>
      <c r="D12" s="42">
        <f>Table3!F14</f>
        <v>0</v>
      </c>
      <c r="E12" s="70" t="e">
        <f t="shared" si="0"/>
        <v>#DIV/0!</v>
      </c>
      <c r="G12" s="35"/>
      <c r="H12" s="35"/>
    </row>
    <row r="13" spans="1:8" ht="12.75">
      <c r="A13" s="34"/>
      <c r="B13" t="s">
        <v>51</v>
      </c>
      <c r="C13" s="41">
        <f>Table3!E15</f>
        <v>0</v>
      </c>
      <c r="D13" s="42">
        <f>Table3!F15</f>
        <v>0</v>
      </c>
      <c r="E13" s="70" t="e">
        <f t="shared" si="0"/>
        <v>#DIV/0!</v>
      </c>
      <c r="G13" s="35"/>
      <c r="H13" s="35"/>
    </row>
    <row r="14" spans="1:8" ht="12.75">
      <c r="A14" s="34"/>
      <c r="B14" t="s">
        <v>50</v>
      </c>
      <c r="C14" s="41">
        <f>Table3!E16</f>
        <v>0</v>
      </c>
      <c r="D14" s="42">
        <f>Table3!F16</f>
        <v>0</v>
      </c>
      <c r="E14" s="70" t="e">
        <f t="shared" si="0"/>
        <v>#DIV/0!</v>
      </c>
      <c r="G14" s="35"/>
      <c r="H14" s="35"/>
    </row>
    <row r="15" spans="1:8" ht="12.75">
      <c r="A15" s="34"/>
      <c r="B15" t="s">
        <v>48</v>
      </c>
      <c r="C15" s="41">
        <f>Table3!E17</f>
        <v>0</v>
      </c>
      <c r="D15" s="42">
        <f>Table3!F17</f>
        <v>0</v>
      </c>
      <c r="E15" s="70" t="e">
        <f t="shared" si="0"/>
        <v>#DIV/0!</v>
      </c>
      <c r="G15" s="35"/>
      <c r="H15" s="35"/>
    </row>
    <row r="16" spans="1:8" ht="12.75">
      <c r="A16" s="33"/>
      <c r="B16" s="33"/>
      <c r="C16" s="34"/>
      <c r="D16" s="34"/>
      <c r="E16" s="34"/>
      <c r="F16" s="34"/>
      <c r="G16" s="35"/>
      <c r="H16" s="35"/>
    </row>
    <row r="17" spans="1:8" ht="12.75">
      <c r="A17" s="50" t="s">
        <v>69</v>
      </c>
      <c r="B17" s="50"/>
      <c r="C17" s="43"/>
      <c r="D17" s="43"/>
      <c r="E17" s="43"/>
      <c r="F17" s="43"/>
      <c r="G17" s="44"/>
      <c r="H17" s="43"/>
    </row>
    <row r="18" spans="1:8" ht="65.25" customHeight="1">
      <c r="A18" s="105"/>
      <c r="B18" s="105"/>
      <c r="C18" s="45" t="s">
        <v>63</v>
      </c>
      <c r="D18" s="46" t="s">
        <v>4</v>
      </c>
      <c r="E18" s="45" t="s">
        <v>64</v>
      </c>
      <c r="F18" s="45" t="s">
        <v>66</v>
      </c>
      <c r="G18" s="47" t="s">
        <v>62</v>
      </c>
      <c r="H18" s="45" t="s">
        <v>82</v>
      </c>
    </row>
    <row r="19" spans="1:2" ht="12.75">
      <c r="A19" s="5" t="s">
        <v>12</v>
      </c>
      <c r="B19" s="49"/>
    </row>
    <row r="20" spans="2:8" ht="12.75">
      <c r="B20" t="s">
        <v>29</v>
      </c>
      <c r="C20" s="42">
        <f>Table3!I12</f>
        <v>0</v>
      </c>
      <c r="D20" s="48">
        <f>Table3!G12</f>
        <v>0</v>
      </c>
      <c r="E20" s="75" t="e">
        <f>Table3!K12/D20</f>
        <v>#DIV/0!</v>
      </c>
      <c r="F20" s="71" t="e">
        <f aca="true" t="shared" si="1" ref="F20:F25">(C20*E20)/60</f>
        <v>#DIV/0!</v>
      </c>
      <c r="G20" s="19" t="e">
        <f>SUM('[2]Table2'!$B$10:$E$10)/'[2]Table3'!$E$7</f>
        <v>#DIV/0!</v>
      </c>
      <c r="H20" s="19" t="e">
        <f aca="true" t="shared" si="2" ref="H20:H25">F20*G20</f>
        <v>#DIV/0!</v>
      </c>
    </row>
    <row r="21" spans="2:8" ht="12.75">
      <c r="B21" t="s">
        <v>46</v>
      </c>
      <c r="C21" s="48">
        <f>Table3!I13</f>
        <v>0</v>
      </c>
      <c r="D21" s="48">
        <f>Table3!G13</f>
        <v>0</v>
      </c>
      <c r="E21" s="75" t="e">
        <f>Table3!K13/D21</f>
        <v>#DIV/0!</v>
      </c>
      <c r="F21" s="71" t="e">
        <f t="shared" si="1"/>
        <v>#DIV/0!</v>
      </c>
      <c r="G21" s="19" t="e">
        <f>SUM('[2]Table2'!$B$10:$E$10)/'[2]Table3'!$E$7</f>
        <v>#DIV/0!</v>
      </c>
      <c r="H21" s="19" t="e">
        <f t="shared" si="2"/>
        <v>#DIV/0!</v>
      </c>
    </row>
    <row r="22" spans="2:8" ht="12.75">
      <c r="B22" t="s">
        <v>49</v>
      </c>
      <c r="C22" s="48">
        <f>Table3!I14</f>
        <v>0</v>
      </c>
      <c r="D22" s="48">
        <f>Table3!G14</f>
        <v>0</v>
      </c>
      <c r="E22" s="75" t="e">
        <f>Table3!K14/D22</f>
        <v>#DIV/0!</v>
      </c>
      <c r="F22" s="71" t="e">
        <f t="shared" si="1"/>
        <v>#DIV/0!</v>
      </c>
      <c r="G22" s="19" t="e">
        <f>SUM('[2]Table2'!$B$10:$E$10)/'[2]Table3'!$E$7</f>
        <v>#DIV/0!</v>
      </c>
      <c r="H22" s="19" t="e">
        <f t="shared" si="2"/>
        <v>#DIV/0!</v>
      </c>
    </row>
    <row r="23" spans="2:8" ht="12.75">
      <c r="B23" t="s">
        <v>51</v>
      </c>
      <c r="C23" s="42">
        <f>Table3!I15</f>
        <v>0</v>
      </c>
      <c r="D23" s="48">
        <f>Table3!G15</f>
        <v>0</v>
      </c>
      <c r="E23" s="75" t="e">
        <f>Table3!K15/D23</f>
        <v>#DIV/0!</v>
      </c>
      <c r="F23" s="71" t="e">
        <f t="shared" si="1"/>
        <v>#DIV/0!</v>
      </c>
      <c r="G23" s="19" t="e">
        <f>SUM('[2]Table2'!$B$10:$E$10)/'[2]Table3'!$E$7</f>
        <v>#DIV/0!</v>
      </c>
      <c r="H23" s="19" t="e">
        <f t="shared" si="2"/>
        <v>#DIV/0!</v>
      </c>
    </row>
    <row r="24" spans="2:8" ht="12.75">
      <c r="B24" t="s">
        <v>50</v>
      </c>
      <c r="C24" s="42">
        <f>Table3!I16</f>
        <v>0</v>
      </c>
      <c r="D24" s="48">
        <f>Table3!G16</f>
        <v>0</v>
      </c>
      <c r="E24" s="75" t="e">
        <f>Table3!K16/D24</f>
        <v>#DIV/0!</v>
      </c>
      <c r="F24" s="71" t="e">
        <f t="shared" si="1"/>
        <v>#DIV/0!</v>
      </c>
      <c r="G24" s="19" t="e">
        <f>SUM('[2]Table2'!$B$10:$E$10)/'[2]Table3'!$E$7</f>
        <v>#DIV/0!</v>
      </c>
      <c r="H24" s="19" t="e">
        <f t="shared" si="2"/>
        <v>#DIV/0!</v>
      </c>
    </row>
    <row r="25" spans="2:8" ht="12.75">
      <c r="B25" t="s">
        <v>48</v>
      </c>
      <c r="C25" s="42">
        <f>Table3!I17</f>
        <v>0</v>
      </c>
      <c r="D25" s="48">
        <f>Table3!G17</f>
        <v>0</v>
      </c>
      <c r="E25" s="75" t="e">
        <f>Table3!K17/D25</f>
        <v>#DIV/0!</v>
      </c>
      <c r="F25" s="71" t="e">
        <f t="shared" si="1"/>
        <v>#DIV/0!</v>
      </c>
      <c r="G25" s="19" t="e">
        <f>SUM('[2]Table2'!$B$10:$E$10)/'[2]Table3'!$E$7</f>
        <v>#DIV/0!</v>
      </c>
      <c r="H25" s="19" t="e">
        <f t="shared" si="2"/>
        <v>#DIV/0!</v>
      </c>
    </row>
    <row r="26" spans="1:8" ht="12.75">
      <c r="A26" s="5" t="s">
        <v>13</v>
      </c>
      <c r="E26" s="72"/>
      <c r="F26" s="72"/>
      <c r="G26" s="21"/>
      <c r="H26" s="21"/>
    </row>
    <row r="27" spans="2:8" ht="12.75">
      <c r="B27" t="s">
        <v>29</v>
      </c>
      <c r="C27" s="6">
        <f>Table3!M12</f>
        <v>0</v>
      </c>
      <c r="D27" s="48">
        <f>Table3!G12</f>
        <v>0</v>
      </c>
      <c r="E27" s="75" t="e">
        <f>Table3!O12/D27</f>
        <v>#DIV/0!</v>
      </c>
      <c r="F27" s="71" t="e">
        <f aca="true" t="shared" si="3" ref="F27:F32">(C27*E27)/60</f>
        <v>#DIV/0!</v>
      </c>
      <c r="G27" s="19" t="e">
        <f>SUM('[2]Table2'!$B$11:$E$11)/'[2]Table3'!$E$7</f>
        <v>#DIV/0!</v>
      </c>
      <c r="H27" s="19" t="e">
        <f aca="true" t="shared" si="4" ref="H27:H32">F27*G27</f>
        <v>#DIV/0!</v>
      </c>
    </row>
    <row r="28" spans="2:8" ht="12.75">
      <c r="B28" t="s">
        <v>46</v>
      </c>
      <c r="C28" s="6">
        <f>Table3!M13</f>
        <v>0</v>
      </c>
      <c r="D28" s="48">
        <f>Table3!G13</f>
        <v>0</v>
      </c>
      <c r="E28" s="75" t="e">
        <f>Table3!O13/D28</f>
        <v>#DIV/0!</v>
      </c>
      <c r="F28" s="71" t="e">
        <f t="shared" si="3"/>
        <v>#DIV/0!</v>
      </c>
      <c r="G28" s="19" t="e">
        <f>SUM('[2]Table2'!$B$11:$E$11)/'[2]Table3'!$E$7</f>
        <v>#DIV/0!</v>
      </c>
      <c r="H28" s="19" t="e">
        <f t="shared" si="4"/>
        <v>#DIV/0!</v>
      </c>
    </row>
    <row r="29" spans="2:8" ht="12.75">
      <c r="B29" t="s">
        <v>49</v>
      </c>
      <c r="C29" s="6">
        <f>Table3!M14</f>
        <v>0</v>
      </c>
      <c r="D29" s="48">
        <f>Table3!G14</f>
        <v>0</v>
      </c>
      <c r="E29" s="75" t="e">
        <f>Table3!O14/D29</f>
        <v>#DIV/0!</v>
      </c>
      <c r="F29" s="71" t="e">
        <f t="shared" si="3"/>
        <v>#DIV/0!</v>
      </c>
      <c r="G29" s="19" t="e">
        <f>SUM('[2]Table2'!$B$11:$E$11)/'[2]Table3'!$E$7</f>
        <v>#DIV/0!</v>
      </c>
      <c r="H29" s="19" t="e">
        <f t="shared" si="4"/>
        <v>#DIV/0!</v>
      </c>
    </row>
    <row r="30" spans="2:8" ht="12.75">
      <c r="B30" t="s">
        <v>51</v>
      </c>
      <c r="C30" s="6">
        <f>Table3!M15</f>
        <v>0</v>
      </c>
      <c r="D30" s="48">
        <f>Table3!G15</f>
        <v>0</v>
      </c>
      <c r="E30" s="75" t="e">
        <f>Table3!O15/D30</f>
        <v>#DIV/0!</v>
      </c>
      <c r="F30" s="71" t="e">
        <f t="shared" si="3"/>
        <v>#DIV/0!</v>
      </c>
      <c r="G30" s="19" t="e">
        <f>SUM('[2]Table2'!$B$11:$E$11)/'[2]Table3'!$E$7</f>
        <v>#DIV/0!</v>
      </c>
      <c r="H30" s="19" t="e">
        <f t="shared" si="4"/>
        <v>#DIV/0!</v>
      </c>
    </row>
    <row r="31" spans="2:8" ht="12.75">
      <c r="B31" t="s">
        <v>50</v>
      </c>
      <c r="C31" s="6">
        <f>Table3!M16</f>
        <v>0</v>
      </c>
      <c r="D31" s="48">
        <f>Table3!G16</f>
        <v>0</v>
      </c>
      <c r="E31" s="75" t="e">
        <f>Table3!O16/D31</f>
        <v>#DIV/0!</v>
      </c>
      <c r="F31" s="71" t="e">
        <f t="shared" si="3"/>
        <v>#DIV/0!</v>
      </c>
      <c r="G31" s="19" t="e">
        <f>SUM('[2]Table2'!$B$11:$E$11)/'[2]Table3'!$E$7</f>
        <v>#DIV/0!</v>
      </c>
      <c r="H31" s="19" t="e">
        <f t="shared" si="4"/>
        <v>#DIV/0!</v>
      </c>
    </row>
    <row r="32" spans="2:8" ht="12.75">
      <c r="B32" t="s">
        <v>48</v>
      </c>
      <c r="C32" s="6">
        <f>Table3!M17</f>
        <v>0</v>
      </c>
      <c r="D32" s="48">
        <f>Table3!G17</f>
        <v>0</v>
      </c>
      <c r="E32" s="75" t="e">
        <f>Table3!O17/D32</f>
        <v>#DIV/0!</v>
      </c>
      <c r="F32" s="71" t="e">
        <f t="shared" si="3"/>
        <v>#DIV/0!</v>
      </c>
      <c r="G32" s="19" t="e">
        <f>SUM('[2]Table2'!$B$11:$E$11)/'[2]Table3'!$E$7</f>
        <v>#DIV/0!</v>
      </c>
      <c r="H32" s="19" t="e">
        <f t="shared" si="4"/>
        <v>#DIV/0!</v>
      </c>
    </row>
    <row r="34" spans="1:8" ht="48">
      <c r="A34" s="5" t="s">
        <v>65</v>
      </c>
      <c r="H34" s="54" t="s">
        <v>81</v>
      </c>
    </row>
    <row r="35" spans="2:8" ht="12.75">
      <c r="B35" t="s">
        <v>29</v>
      </c>
      <c r="H35" s="19" t="e">
        <f aca="true" t="shared" si="5" ref="H35:H40">SUM(H20,H27)/D10</f>
        <v>#DIV/0!</v>
      </c>
    </row>
    <row r="36" spans="2:8" ht="12.75">
      <c r="B36" t="s">
        <v>46</v>
      </c>
      <c r="H36" s="19" t="e">
        <f t="shared" si="5"/>
        <v>#DIV/0!</v>
      </c>
    </row>
    <row r="37" spans="2:8" ht="12.75">
      <c r="B37" t="s">
        <v>49</v>
      </c>
      <c r="H37" s="19" t="e">
        <f t="shared" si="5"/>
        <v>#DIV/0!</v>
      </c>
    </row>
    <row r="38" spans="2:8" ht="12.75">
      <c r="B38" t="s">
        <v>51</v>
      </c>
      <c r="H38" s="19" t="e">
        <f t="shared" si="5"/>
        <v>#DIV/0!</v>
      </c>
    </row>
    <row r="39" spans="2:8" ht="12.75">
      <c r="B39" t="s">
        <v>50</v>
      </c>
      <c r="H39" s="19" t="e">
        <f t="shared" si="5"/>
        <v>#DIV/0!</v>
      </c>
    </row>
    <row r="40" spans="2:8" ht="12.75">
      <c r="B40" t="s">
        <v>48</v>
      </c>
      <c r="H40" s="19" t="e">
        <f t="shared" si="5"/>
        <v>#DIV/0!</v>
      </c>
    </row>
  </sheetData>
  <mergeCells count="1">
    <mergeCell ref="A18:B18"/>
  </mergeCells>
  <printOptions gridLines="1" headings="1"/>
  <pageMargins left="0.75" right="0.75" top="1" bottom="1" header="0.5" footer="0.5"/>
  <pageSetup fitToHeight="1" fitToWidth="1" horizontalDpi="300" verticalDpi="300" orientation="landscape" scale="7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SheetLayoutView="100" workbookViewId="0" topLeftCell="A1">
      <selection activeCell="F34" sqref="F34"/>
    </sheetView>
  </sheetViews>
  <sheetFormatPr defaultColWidth="9.140625" defaultRowHeight="12.75"/>
  <cols>
    <col min="1" max="1" width="3.28125" style="0" customWidth="1"/>
    <col min="2" max="2" width="48.57421875" style="0" customWidth="1"/>
    <col min="3" max="3" width="13.8515625" style="21" customWidth="1"/>
    <col min="4" max="4" width="12.8515625" style="0" customWidth="1"/>
    <col min="5" max="5" width="13.00390625" style="0" customWidth="1"/>
    <col min="6" max="6" width="13.8515625" style="0" customWidth="1"/>
    <col min="7" max="7" width="14.421875" style="0" customWidth="1"/>
    <col min="8" max="8" width="14.00390625" style="0" customWidth="1"/>
  </cols>
  <sheetData>
    <row r="1" spans="1:8" ht="15.75">
      <c r="A1" s="7" t="s">
        <v>83</v>
      </c>
      <c r="G1" s="21"/>
      <c r="H1" s="21"/>
    </row>
    <row r="2" spans="1:8" ht="15.75">
      <c r="A2" s="32" t="s">
        <v>67</v>
      </c>
      <c r="G2" s="21"/>
      <c r="H2" s="21"/>
    </row>
    <row r="3" spans="7:8" ht="12.75">
      <c r="G3" s="21"/>
      <c r="H3" s="21"/>
    </row>
    <row r="4" spans="1:8" ht="12.75">
      <c r="A4" s="36" t="s">
        <v>58</v>
      </c>
      <c r="B4" s="36"/>
      <c r="C4" s="68">
        <v>205</v>
      </c>
      <c r="D4" s="34"/>
      <c r="E4" s="34"/>
      <c r="F4" s="34"/>
      <c r="G4" s="35"/>
      <c r="H4" s="35"/>
    </row>
    <row r="5" spans="1:8" ht="12.75">
      <c r="A5" s="36" t="s">
        <v>27</v>
      </c>
      <c r="B5" s="36"/>
      <c r="C5" s="69">
        <v>2</v>
      </c>
      <c r="D5" t="s">
        <v>39</v>
      </c>
      <c r="E5" s="34"/>
      <c r="F5" s="34"/>
      <c r="G5" s="35"/>
      <c r="H5" s="35"/>
    </row>
    <row r="6" spans="1:8" ht="12.75">
      <c r="A6" s="36"/>
      <c r="B6" s="36"/>
      <c r="C6" s="35"/>
      <c r="D6" s="34"/>
      <c r="E6" s="34"/>
      <c r="F6" s="34"/>
      <c r="G6" s="35"/>
      <c r="H6" s="35"/>
    </row>
    <row r="7" spans="1:10" ht="12.75">
      <c r="A7" s="50" t="s">
        <v>70</v>
      </c>
      <c r="B7" s="50"/>
      <c r="E7" s="15"/>
      <c r="F7" s="3"/>
      <c r="G7" s="55"/>
      <c r="H7" s="55"/>
      <c r="I7" s="3"/>
      <c r="J7" s="3"/>
    </row>
    <row r="8" spans="2:10" ht="12.75">
      <c r="B8" t="s">
        <v>31</v>
      </c>
      <c r="C8" s="19">
        <f>PRODUCT(Table3!F29:G29)</f>
        <v>0</v>
      </c>
      <c r="E8" s="3"/>
      <c r="F8" s="3"/>
      <c r="G8" s="3"/>
      <c r="H8" s="3"/>
      <c r="I8" s="3"/>
      <c r="J8" s="3"/>
    </row>
    <row r="9" spans="2:10" ht="12.75">
      <c r="B9" t="s">
        <v>5</v>
      </c>
      <c r="C9" s="19">
        <f>PRODUCT(Table3!F30:G30)</f>
        <v>0</v>
      </c>
      <c r="E9" s="3"/>
      <c r="F9" s="3"/>
      <c r="G9" s="3"/>
      <c r="H9" s="3"/>
      <c r="I9" s="3"/>
      <c r="J9" s="3"/>
    </row>
    <row r="10" spans="2:3" ht="12.75">
      <c r="B10" t="s">
        <v>26</v>
      </c>
      <c r="C10" s="19">
        <f>PRODUCT(Table3!F31:G31)</f>
        <v>0</v>
      </c>
    </row>
    <row r="11" spans="2:3" ht="12.75">
      <c r="B11" s="52" t="s">
        <v>72</v>
      </c>
      <c r="C11" s="65">
        <f>SUM(C8:C10)</f>
        <v>0</v>
      </c>
    </row>
    <row r="12" ht="12.75">
      <c r="B12" s="52"/>
    </row>
    <row r="13" ht="12.75">
      <c r="A13" s="50" t="s">
        <v>71</v>
      </c>
    </row>
    <row r="14" spans="2:3" ht="12.75">
      <c r="B14" t="s">
        <v>6</v>
      </c>
      <c r="C14" s="19">
        <f>PRODUCT(Table3!F33:G33)</f>
        <v>0</v>
      </c>
    </row>
    <row r="15" spans="2:3" ht="12.75">
      <c r="B15" t="s">
        <v>28</v>
      </c>
      <c r="C15" s="19">
        <f>PRODUCT(Table3!F34:G34)</f>
        <v>0</v>
      </c>
    </row>
    <row r="16" spans="2:3" ht="12.75">
      <c r="B16" t="s">
        <v>7</v>
      </c>
      <c r="C16" s="19">
        <f>PRODUCT(Table3!F35:G35)</f>
        <v>0</v>
      </c>
    </row>
    <row r="17" spans="2:3" ht="12.75">
      <c r="B17" t="s">
        <v>0</v>
      </c>
      <c r="C17" s="19">
        <f>PRODUCT(Table3!F36:G36)</f>
        <v>0</v>
      </c>
    </row>
    <row r="18" spans="2:3" ht="12.75">
      <c r="B18" t="s">
        <v>8</v>
      </c>
      <c r="C18" s="19">
        <f>PRODUCT(Table3!F37:G37)</f>
        <v>0</v>
      </c>
    </row>
    <row r="19" spans="2:3" ht="12.75">
      <c r="B19" t="s">
        <v>9</v>
      </c>
      <c r="C19" s="19">
        <f>PRODUCT(Table3!F38:G38)</f>
        <v>0</v>
      </c>
    </row>
    <row r="20" spans="2:3" ht="12.75">
      <c r="B20" t="s">
        <v>15</v>
      </c>
      <c r="C20" s="19">
        <f>PRODUCT(Table3!F39:G39)</f>
        <v>0</v>
      </c>
    </row>
    <row r="21" spans="2:3" ht="12.75">
      <c r="B21" s="52" t="s">
        <v>72</v>
      </c>
      <c r="C21" s="65">
        <f>SUM(C14:C20)</f>
        <v>0</v>
      </c>
    </row>
    <row r="22" ht="12.75">
      <c r="B22" s="52"/>
    </row>
    <row r="23" ht="12.75">
      <c r="A23" s="5" t="s">
        <v>73</v>
      </c>
    </row>
    <row r="24" spans="2:3" ht="12.75">
      <c r="B24" t="s">
        <v>20</v>
      </c>
      <c r="C24" s="19">
        <f>IF(Table3!E21&gt;0,'[1]B-Overhead'!$C$24(Table3!E21-20000)/((10*12)-Table3!F21),0)</f>
        <v>0</v>
      </c>
    </row>
    <row r="25" spans="2:3" ht="12.75">
      <c r="B25" t="s">
        <v>21</v>
      </c>
      <c r="C25" s="19">
        <f>IF(Table3!E22&gt;0,(Table3!E22-20000)/((10*12)-Table3!F22),0)</f>
        <v>0</v>
      </c>
    </row>
    <row r="26" spans="2:3" ht="12.75">
      <c r="B26" t="s">
        <v>22</v>
      </c>
      <c r="C26" s="19">
        <v>0</v>
      </c>
    </row>
    <row r="27" spans="2:3" ht="12.75">
      <c r="B27" t="s">
        <v>10</v>
      </c>
      <c r="C27" s="19">
        <v>0</v>
      </c>
    </row>
    <row r="28" spans="2:3" ht="12.75">
      <c r="B28" t="s">
        <v>14</v>
      </c>
      <c r="C28" s="19">
        <v>0</v>
      </c>
    </row>
    <row r="29" spans="2:3" ht="12.75">
      <c r="B29" s="52" t="s">
        <v>72</v>
      </c>
      <c r="C29" s="65">
        <f>SUM(C24:C28)</f>
        <v>0</v>
      </c>
    </row>
    <row r="31" ht="12.75">
      <c r="A31" s="5" t="s">
        <v>74</v>
      </c>
    </row>
    <row r="32" spans="3:8" ht="51">
      <c r="C32" s="66" t="s">
        <v>75</v>
      </c>
      <c r="D32" s="51" t="s">
        <v>76</v>
      </c>
      <c r="E32" s="51" t="s">
        <v>77</v>
      </c>
      <c r="F32" s="51" t="s">
        <v>78</v>
      </c>
      <c r="G32" s="51" t="s">
        <v>79</v>
      </c>
      <c r="H32" s="53" t="s">
        <v>80</v>
      </c>
    </row>
    <row r="33" spans="2:8" ht="12.75">
      <c r="B33" t="s">
        <v>29</v>
      </c>
      <c r="C33" s="19" t="e">
        <f>'Direct Patient'!H35</f>
        <v>#DIV/0!</v>
      </c>
      <c r="D33" s="73" t="e">
        <f aca="true" t="shared" si="0" ref="D33:D38">C33/$C$39</f>
        <v>#DIV/0!</v>
      </c>
      <c r="E33" s="19" t="e">
        <f aca="true" t="shared" si="1" ref="E33:E38">$C$11*D33</f>
        <v>#DIV/0!</v>
      </c>
      <c r="F33" s="19" t="e">
        <f aca="true" t="shared" si="2" ref="F33:F38">$C$21*D33</f>
        <v>#DIV/0!</v>
      </c>
      <c r="G33" s="19" t="e">
        <f aca="true" t="shared" si="3" ref="G33:G38">$C$29*D33</f>
        <v>#DIV/0!</v>
      </c>
      <c r="H33" s="19" t="e">
        <f>SUM(E33:G33)/'Direct Patient'!D10</f>
        <v>#DIV/0!</v>
      </c>
    </row>
    <row r="34" spans="2:8" ht="12.75">
      <c r="B34" t="s">
        <v>46</v>
      </c>
      <c r="C34" s="19" t="e">
        <f>'Direct Patient'!H36</f>
        <v>#DIV/0!</v>
      </c>
      <c r="D34" s="73" t="e">
        <f t="shared" si="0"/>
        <v>#DIV/0!</v>
      </c>
      <c r="E34" s="19" t="e">
        <f t="shared" si="1"/>
        <v>#DIV/0!</v>
      </c>
      <c r="F34" s="19" t="e">
        <f t="shared" si="2"/>
        <v>#DIV/0!</v>
      </c>
      <c r="G34" s="19" t="e">
        <f t="shared" si="3"/>
        <v>#DIV/0!</v>
      </c>
      <c r="H34" s="19" t="e">
        <f>SUM(E34:G34)/'Direct Patient'!D11</f>
        <v>#DIV/0!</v>
      </c>
    </row>
    <row r="35" spans="2:8" ht="12.75">
      <c r="B35" t="s">
        <v>49</v>
      </c>
      <c r="C35" s="19" t="e">
        <f>'Direct Patient'!H37</f>
        <v>#DIV/0!</v>
      </c>
      <c r="D35" s="73" t="e">
        <f t="shared" si="0"/>
        <v>#DIV/0!</v>
      </c>
      <c r="E35" s="19" t="e">
        <f t="shared" si="1"/>
        <v>#DIV/0!</v>
      </c>
      <c r="F35" s="19" t="e">
        <f t="shared" si="2"/>
        <v>#DIV/0!</v>
      </c>
      <c r="G35" s="19" t="e">
        <f t="shared" si="3"/>
        <v>#DIV/0!</v>
      </c>
      <c r="H35" s="19" t="e">
        <f>SUM(E35:G35)/'Direct Patient'!D12</f>
        <v>#DIV/0!</v>
      </c>
    </row>
    <row r="36" spans="2:8" ht="12.75">
      <c r="B36" t="s">
        <v>51</v>
      </c>
      <c r="C36" s="19" t="e">
        <f>'Direct Patient'!H38</f>
        <v>#DIV/0!</v>
      </c>
      <c r="D36" s="73" t="e">
        <f t="shared" si="0"/>
        <v>#DIV/0!</v>
      </c>
      <c r="E36" s="19" t="e">
        <f t="shared" si="1"/>
        <v>#DIV/0!</v>
      </c>
      <c r="F36" s="19" t="e">
        <f t="shared" si="2"/>
        <v>#DIV/0!</v>
      </c>
      <c r="G36" s="19" t="e">
        <f t="shared" si="3"/>
        <v>#DIV/0!</v>
      </c>
      <c r="H36" s="19" t="e">
        <f>SUM(E36:G36)/'Direct Patient'!D13</f>
        <v>#DIV/0!</v>
      </c>
    </row>
    <row r="37" spans="2:8" ht="12.75">
      <c r="B37" t="s">
        <v>50</v>
      </c>
      <c r="C37" s="19" t="e">
        <f>'Direct Patient'!H39</f>
        <v>#DIV/0!</v>
      </c>
      <c r="D37" s="73" t="e">
        <f t="shared" si="0"/>
        <v>#DIV/0!</v>
      </c>
      <c r="E37" s="19" t="e">
        <f t="shared" si="1"/>
        <v>#DIV/0!</v>
      </c>
      <c r="F37" s="19" t="e">
        <f t="shared" si="2"/>
        <v>#DIV/0!</v>
      </c>
      <c r="G37" s="19" t="e">
        <f t="shared" si="3"/>
        <v>#DIV/0!</v>
      </c>
      <c r="H37" s="19" t="e">
        <f>SUM(E37:G37)/'Direct Patient'!D14</f>
        <v>#DIV/0!</v>
      </c>
    </row>
    <row r="38" spans="2:8" ht="12.75">
      <c r="B38" t="s">
        <v>48</v>
      </c>
      <c r="C38" s="19" t="e">
        <f>'Direct Patient'!H40</f>
        <v>#DIV/0!</v>
      </c>
      <c r="D38" s="73" t="e">
        <f t="shared" si="0"/>
        <v>#DIV/0!</v>
      </c>
      <c r="E38" s="19" t="e">
        <f t="shared" si="1"/>
        <v>#DIV/0!</v>
      </c>
      <c r="F38" s="19" t="e">
        <f t="shared" si="2"/>
        <v>#DIV/0!</v>
      </c>
      <c r="G38" s="19" t="e">
        <f t="shared" si="3"/>
        <v>#DIV/0!</v>
      </c>
      <c r="H38" s="19" t="e">
        <f>SUM(E38:G38)/'Direct Patient'!D15</f>
        <v>#DIV/0!</v>
      </c>
    </row>
    <row r="39" spans="2:4" ht="12.75">
      <c r="B39" s="52" t="s">
        <v>72</v>
      </c>
      <c r="C39" s="67" t="e">
        <f>SUM(C33:C38)</f>
        <v>#DIV/0!</v>
      </c>
      <c r="D39" s="74" t="e">
        <f>SUM(D33:D38)</f>
        <v>#DIV/0!</v>
      </c>
    </row>
  </sheetData>
  <printOptions gridLines="1" headings="1"/>
  <pageMargins left="0.75" right="0.75" top="1" bottom="1" header="0.5" footer="0.5"/>
  <pageSetup fitToHeight="1" fitToWidth="1" horizontalDpi="300" verticalDpi="3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AAFP</dc:creator>
  <cp:keywords/>
  <dc:description/>
  <cp:lastModifiedBy> </cp:lastModifiedBy>
  <cp:lastPrinted>2007-02-27T02:17:30Z</cp:lastPrinted>
  <dcterms:created xsi:type="dcterms:W3CDTF">2005-09-07T17:23:08Z</dcterms:created>
  <dcterms:modified xsi:type="dcterms:W3CDTF">2007-03-06T21:00:05Z</dcterms:modified>
  <cp:category/>
  <cp:version/>
  <cp:contentType/>
  <cp:contentStatus/>
</cp:coreProperties>
</file>